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הוצאות ישירות\2024\Q1-2024\פועלים סהר\משפטנים\דוחות לשליחה\"/>
    </mc:Choice>
  </mc:AlternateContent>
  <xr:revisionPtr revIDLastSave="0" documentId="13_ncr:1_{91E74276-95B4-4713-8EB2-4681A2701963}" xr6:coauthVersionLast="47" xr6:coauthVersionMax="47" xr10:uidLastSave="{00000000-0000-0000-0000-000000000000}"/>
  <bookViews>
    <workbookView xWindow="-120" yWindow="-120" windowWidth="29040" windowHeight="15840" xr2:uid="{1F262C63-71E2-4146-9ED0-5DA8B6BF2D07}"/>
  </bookViews>
  <sheets>
    <sheet name="נספח 1 - דיווח על הוצאות ישירות" sheetId="4" r:id="rId1"/>
    <sheet name="נספח 2 –עמלות והוצאות לא חיצוני" sheetId="5" r:id="rId2"/>
    <sheet name="נספח 3 - עמלות ניהול חיצוני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  <c r="B48" i="6"/>
  <c r="B40" i="4"/>
  <c r="B51" i="4" s="1"/>
  <c r="B55" i="4" s="1"/>
  <c r="B56" i="5" l="1"/>
  <c r="B79" i="6"/>
  <c r="B53" i="6" l="1"/>
  <c r="B78" i="6"/>
  <c r="B10" i="4" l="1"/>
  <c r="B59" i="6" l="1"/>
  <c r="B12" i="6"/>
  <c r="B65" i="6" l="1"/>
  <c r="B17" i="6" l="1"/>
  <c r="B73" i="6" s="1"/>
  <c r="B57" i="5" l="1"/>
  <c r="B31" i="5"/>
  <c r="B12" i="5"/>
  <c r="B77" i="5" l="1"/>
  <c r="B30" i="4"/>
  <c r="B26" i="4"/>
  <c r="B24" i="4"/>
  <c r="B18" i="4"/>
  <c r="B14" i="4"/>
  <c r="B28" i="4" l="1"/>
  <c r="B34" i="4" s="1"/>
  <c r="B58" i="4"/>
  <c r="B62" i="4" l="1"/>
  <c r="B63" i="4" l="1"/>
</calcChain>
</file>

<file path=xl/sharedStrings.xml><?xml version="1.0" encoding="utf-8"?>
<sst xmlns="http://schemas.openxmlformats.org/spreadsheetml/2006/main" count="171" uniqueCount="128">
  <si>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</si>
  <si>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</si>
  <si>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</si>
  <si>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</si>
  <si>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</si>
  <si>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</si>
  <si>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</si>
  <si>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</si>
  <si>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</si>
  <si>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</si>
  <si>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</si>
  <si>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</si>
  <si>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</si>
  <si>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</si>
  <si>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</si>
  <si>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</si>
  <si>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</si>
  <si>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</si>
  <si>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</si>
  <si>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</si>
  <si>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</si>
  <si>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</si>
  <si>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</si>
  <si>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</si>
  <si>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</si>
  <si>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</si>
  <si>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</si>
  <si>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</si>
  <si>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</si>
  <si>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</si>
  <si>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</si>
  <si>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</si>
  <si>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</si>
  <si>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</si>
  <si>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</si>
  <si>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</si>
  <si>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</si>
  <si>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</si>
  <si>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</si>
  <si>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</si>
  <si>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</si>
  <si>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(4)       </t>
  </si>
  <si>
    <t>(1)      קסטודיאן א'</t>
  </si>
  <si>
    <t>(2)      קסטודיאן ב'</t>
  </si>
  <si>
    <t>(5)       </t>
  </si>
  <si>
    <t>(4)      אחרים</t>
  </si>
  <si>
    <t>(6)       </t>
  </si>
  <si>
    <t>(5)      אחרים</t>
  </si>
  <si>
    <t>(1)      גוף/יחיד א'</t>
  </si>
  <si>
    <t>(2)      גוף/יחיד ב'</t>
  </si>
  <si>
    <t>(7)       </t>
  </si>
  <si>
    <t>(6)      אחרים</t>
  </si>
  <si>
    <t>(8)       </t>
  </si>
  <si>
    <t>(7)      אחרים</t>
  </si>
  <si>
    <t>(1)      רשות מסים א'</t>
  </si>
  <si>
    <t>(2)      רשות מסים ב</t>
  </si>
  <si>
    <t>(1)      מבטח משנה א'</t>
  </si>
  <si>
    <t>(2)      מבטח משנה ב'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</si>
  <si>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</si>
  <si>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</si>
  <si>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</si>
  <si>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</si>
  <si>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</si>
  <si>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</si>
  <si>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</si>
  <si>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</si>
  <si>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</si>
  <si>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</si>
  <si>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</si>
  <si>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</si>
  <si>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</si>
  <si>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</si>
  <si>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</si>
  <si>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</si>
  <si>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</si>
  <si>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</si>
  <si>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</si>
  <si>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</si>
  <si>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</si>
  <si>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</si>
  <si>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</si>
  <si>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א.</t>
    </r>
    <r>
      <rPr>
        <strike/>
        <sz val="12"/>
        <color theme="1"/>
        <rFont val="Calibri Light"/>
        <family val="2"/>
      </rPr>
      <t xml:space="preserve"> </t>
    </r>
    <r>
      <rPr>
        <sz val="12"/>
        <color theme="1"/>
        <rFont val="Calibri Light"/>
        <family val="2"/>
      </rPr>
      <t xml:space="preserve">הוצאה הנובעת מהשקעה בניירות ערך לא סחירים או ממתן הלוואה למי שאינו עמית או מבוטח </t>
    </r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</si>
  <si>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</si>
  <si>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t xml:space="preserve">צדדים שאינם קשורים 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</si>
  <si>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</si>
  <si>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</si>
  <si>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</si>
  <si>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</si>
  <si>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</si>
  <si>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</si>
  <si>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</si>
  <si>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</si>
  <si>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13. שיעור מגבלת עמלת ניהול חיצוני שהמשקיע המוסדי הצהיר עליה 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</si>
  <si>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</si>
  <si>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</si>
  <si>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</si>
  <si>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</si>
  <si>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16. סך כל ההוצאות הישירות (סכום של סעיף 9 וסעיף 12)</t>
  </si>
  <si>
    <t>17. שיעור סך ההוצאות הישירות מתוך יתרת נכסים ממוצעת  (חלוקה של סעיף 16 בסעיף 8)</t>
  </si>
  <si>
    <t>18. שיעור מגבלת עמלת ניהול חיצוני שהמשקיע המוסדי הצהיר עליה בהתאם לתקנה 2א לתקנות הוצאות ישירות עבור שנת הכספים הבאה+ 1 XX20</t>
  </si>
  <si>
    <t>19. De: שיעור הוצאות ישירות  (סכום של סעיף 9 וסעיף 18 )</t>
  </si>
  <si>
    <t>סך הכל דמי ניהול משתנים</t>
  </si>
  <si>
    <t xml:space="preserve">
נספח 1- סך  ההוצאות הישירות ששולמו בעד כל סוג של הוצאה ישירה לתקופה המסתיימת ביום 31.03.2024</t>
  </si>
  <si>
    <t>נספח 2 – פרוט עמלות והוצאות שאינן עמלות ניהול חיצוני לתקופה המסתיימת ביום 31.03.2024</t>
  </si>
  <si>
    <t>נספח 3 - פירוט עמלות ניהול חיצוני לתקופה המסתיימת ביום 31.03.2024</t>
  </si>
  <si>
    <t>ב. השווי המשוערך של נכסי הקופה או המסלול נכון ליום 31 בדצמבר של שנת הכספים 2023</t>
  </si>
  <si>
    <t>א. השווי המשוערך של  נכסי הקופה או המסלול נכון ליום 31 במרץ 2024</t>
  </si>
  <si>
    <t>פועלים סהר</t>
  </si>
  <si>
    <t>INVESCO</t>
  </si>
  <si>
    <t xml:space="preserve">WISDOMTREE </t>
  </si>
  <si>
    <t>VANGUARD GROUP</t>
  </si>
  <si>
    <t>ISHARES INC</t>
  </si>
  <si>
    <t>SPDR TRUST</t>
  </si>
  <si>
    <t>הראל קרנות נאמנות בע"מ</t>
  </si>
  <si>
    <t>מגדל קרנות נאמנות בע"מ</t>
  </si>
  <si>
    <t>מור ניהול קרנות נאמנות (2013) בע"מ</t>
  </si>
  <si>
    <t>מיטב קרנות נאמנות בע"מ</t>
  </si>
  <si>
    <t>פועלים</t>
  </si>
  <si>
    <t>משפטנים מניות</t>
  </si>
  <si>
    <t>4761</t>
  </si>
  <si>
    <t>מספר אישור אוצר</t>
  </si>
  <si>
    <t>1454</t>
  </si>
  <si>
    <t xml:space="preserve">נספח 1 </t>
  </si>
  <si>
    <t/>
  </si>
  <si>
    <t>תאריך נכונות דו"ח</t>
  </si>
  <si>
    <t>קידוד קופה</t>
  </si>
  <si>
    <t>520028861-00000000000292-1454-000</t>
  </si>
  <si>
    <t>נספח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</si>
</sst>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0000000000000000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strike/>
      <sz val="12"/>
      <color theme="1"/>
      <name val="Calibri Light"/>
      <family val="2"/>
    </font>
    <font>
      <b/>
      <sz val="12"/>
      <color rgb="FF000080"/>
      <name val="Calibri Light"/>
      <family val="2"/>
    </font>
    <font>
      <sz val="12"/>
      <color rgb="FF000080"/>
      <name val="Calibri Light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4">
    <xf numFmtId="0" fontId="0" fillId="0" borderId="0"/>
    <xf numFmtId="0" fontId="1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right" vertical="center" readingOrder="2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readingOrder="1"/>
    </xf>
    <xf numFmtId="0" fontId="3" fillId="0" borderId="1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/>
    </xf>
    <xf numFmtId="0" fontId="2" fillId="0" borderId="6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7" fillId="0" borderId="6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2" fillId="0" borderId="3" xfId="0" applyFont="1" applyBorder="1" applyAlignment="1">
      <alignment horizontal="justify" vertical="center" wrapText="1" readingOrder="2"/>
    </xf>
    <xf numFmtId="0" fontId="3" fillId="0" borderId="5" xfId="0" applyFont="1" applyBorder="1" applyAlignment="1">
      <alignment horizontal="justify" vertical="center" wrapText="1" readingOrder="2"/>
    </xf>
    <xf numFmtId="4" fontId="4" fillId="0" borderId="1" xfId="0" applyNumberFormat="1" applyFont="1" applyBorder="1" applyAlignment="1">
      <alignment horizontal="right" vertical="center" readingOrder="1"/>
    </xf>
    <xf numFmtId="2" fontId="4" fillId="0" borderId="1" xfId="0" applyNumberFormat="1" applyFont="1" applyBorder="1" applyAlignment="1">
      <alignment horizontal="right" vertical="center" readingOrder="1"/>
    </xf>
    <xf numFmtId="2" fontId="4" fillId="0" borderId="1" xfId="2" applyNumberFormat="1" applyFont="1" applyFill="1" applyBorder="1" applyAlignment="1">
      <alignment horizontal="right" vertical="center" readingOrder="1"/>
    </xf>
    <xf numFmtId="4" fontId="3" fillId="0" borderId="5" xfId="0" applyNumberFormat="1" applyFont="1" applyBorder="1" applyAlignment="1">
      <alignment horizontal="right" vertical="center" wrapText="1" readingOrder="2"/>
    </xf>
    <xf numFmtId="2" fontId="3" fillId="0" borderId="5" xfId="0" applyNumberFormat="1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2" fontId="3" fillId="0" borderId="5" xfId="0" applyNumberFormat="1" applyFont="1" applyBorder="1" applyAlignment="1">
      <alignment horizontal="justify" vertical="center" wrapText="1" readingOrder="2"/>
    </xf>
    <xf numFmtId="4" fontId="3" fillId="0" borderId="5" xfId="0" applyNumberFormat="1" applyFont="1" applyBorder="1" applyAlignment="1">
      <alignment horizontal="justify" vertical="center" wrapText="1" readingOrder="2"/>
    </xf>
    <xf numFmtId="0" fontId="10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vertical="center"/>
    </xf>
    <xf numFmtId="10" fontId="3" fillId="0" borderId="0" xfId="2" applyNumberFormat="1" applyFont="1" applyFill="1" applyAlignment="1">
      <alignment horizontal="right" vertical="center"/>
    </xf>
    <xf numFmtId="164" fontId="4" fillId="0" borderId="1" xfId="3" applyFont="1" applyFill="1" applyBorder="1" applyAlignment="1">
      <alignment horizontal="right" vertical="center" readingOrder="1"/>
    </xf>
    <xf numFmtId="2" fontId="4" fillId="0" borderId="0" xfId="2" applyNumberFormat="1" applyFont="1" applyFill="1" applyBorder="1" applyAlignment="1">
      <alignment horizontal="right" vertical="center" readingOrder="1"/>
    </xf>
    <xf numFmtId="0" fontId="10" fillId="0" borderId="0" xfId="0" applyFont="1" applyAlignment="1" applyProtection="1">
      <alignment horizontal="right" wrapText="1"/>
      <protection locked="0"/>
    </xf>
    <xf numFmtId="2" fontId="10" fillId="0" borderId="0" xfId="0" applyNumberFormat="1" applyFont="1" applyAlignment="1" applyProtection="1">
      <alignment horizontal="left" wrapText="1"/>
      <protection locked="0"/>
    </xf>
    <xf numFmtId="2" fontId="10" fillId="0" borderId="0" xfId="0" applyNumberFormat="1" applyFont="1" applyAlignment="1">
      <alignment horizontal="left" wrapText="1"/>
    </xf>
    <xf numFmtId="4" fontId="9" fillId="0" borderId="0" xfId="0" applyNumberFormat="1" applyFont="1" applyAlignment="1">
      <alignment horizontal="right"/>
    </xf>
    <xf numFmtId="4" fontId="10" fillId="0" borderId="0" xfId="0" applyNumberFormat="1" applyFont="1" applyAlignment="1" applyProtection="1">
      <alignment horizontal="right"/>
      <protection locked="0"/>
    </xf>
    <xf numFmtId="2" fontId="3" fillId="0" borderId="0" xfId="2" applyNumberFormat="1" applyFont="1" applyFill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right" vertical="center" wrapText="1" readingOrder="2"/>
    </xf>
    <xf numFmtId="164" fontId="4" fillId="0" borderId="1" xfId="0" applyNumberFormat="1" applyFont="1" applyBorder="1" applyAlignment="1">
      <alignment horizontal="right" vertical="center" readingOrder="1"/>
    </xf>
    <xf numFmtId="4" fontId="3" fillId="0" borderId="0" xfId="0" applyNumberFormat="1" applyFont="1" applyAlignment="1">
      <alignment horizontal="right" vertical="center" readingOrder="2"/>
    </xf>
    <xf numFmtId="165" fontId="3" fillId="0" borderId="0" xfId="0" applyNumberFormat="1" applyFont="1" applyAlignment="1">
      <alignment horizontal="right" vertical="center" readingOrder="2"/>
    </xf>
    <xf numFmtId="164" fontId="3" fillId="0" borderId="5" xfId="0" applyNumberFormat="1" applyFont="1" applyBorder="1" applyAlignment="1">
      <alignment horizontal="justify" vertical="center" wrapText="1" readingOrder="2"/>
    </xf>
    <xf numFmtId="166" fontId="4" fillId="0" borderId="1" xfId="0" applyNumberFormat="1" applyFont="1" applyBorder="1" applyAlignment="1">
      <alignment horizontal="right" vertical="center" readingOrder="1"/>
    </xf>
    <xf numFmtId="166" fontId="3" fillId="0" borderId="5" xfId="0" applyNumberFormat="1" applyFont="1" applyBorder="1" applyAlignment="1">
      <alignment horizontal="justify" vertical="center" wrapText="1" readingOrder="2"/>
    </xf>
    <xf numFmtId="0" fontId="3" fillId="0" borderId="9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3" fillId="0" borderId="9" xfId="0" applyFont="1" applyBorder="1" applyAlignment="1">
      <alignment horizontal="justify" vertical="center" wrapText="1" readingOrder="2"/>
    </xf>
    <xf numFmtId="0" fontId="3" fillId="0" borderId="5" xfId="0" applyFont="1" applyBorder="1" applyAlignment="1">
      <alignment horizontal="justify" vertical="center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justify" vertical="center" wrapText="1" readingOrder="2"/>
    </xf>
    <xf numFmtId="0" fontId="9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readingOrder="2"/>
    </xf>
    <xf numFmtId="0" fontId="11" fillId="2" borderId="0" xfId="0" applyFont="1" applyFill="1" applyAlignment="1">
      <alignment horizontal="right"/>
    </xf>
    <xf numFmtId="14" fontId="11" fillId="2" borderId="0" xfId="0" applyNumberFormat="1" applyFont="1" applyFill="1" applyAlignment="1">
      <alignment horizontal="right"/>
    </xf>
  </cellXfs>
  <cellStyles count="4">
    <cellStyle name="Comma" xfId="3" builtinId="3"/>
    <cellStyle name="Normal" xfId="0" builtinId="0"/>
    <cellStyle name="Normal 2" xfId="1" xr:uid="{54966482-994A-4C81-9F57-A7CF61072040}"/>
    <cellStyle name="Percent" xfId="2" builtinId="5"/>
  </cellStyles>
  <dxfs count="0"/>
  <tableStyles count="0" defaultTableStyle="TableStyleMedium2" defaultPivotStyle="PivotStyleLight16"/>
  <colors>
    <mruColors>
      <color rgb="FFFFFF99"/>
      <color rgb="FF8BFFBF"/>
      <color rgb="FFFF967D"/>
      <color rgb="FFFF8B8B"/>
      <color rgb="FFFFBE7D"/>
      <color rgb="FFFFB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9C8F-3CD3-4203-9E15-AD1825924098}">
  <dimension ref="A1:D72"/>
  <sheetViews>
    <sheetView rightToLeft="1" tabSelected="1" workbookViewId="0">
      <selection activeCell="I15" sqref="I15"/>
    </sheetView>
  </sheetViews>
  <sheetFormatPr defaultColWidth="9" defaultRowHeight="15.75" x14ac:dyDescent="0.25"/>
  <cols>
    <col min="1" max="1" width="81.7109375" style="2" customWidth="1"/>
    <col min="2" max="2" width="46" style="2" customWidth="1"/>
    <col min="3" max="3" width="9" style="2"/>
    <col min="4" max="4" width="4.5703125" style="2" customWidth="1"/>
    <col min="5" max="16384" width="9" style="2"/>
  </cols>
  <sheetData>
    <row r="1" spans="1:4" x14ac:dyDescent="0.2">
      <c r="A1" s="58" t="s">
        <v>118</v>
      </c>
      <c r="B1" s="58" t="s">
        <v>119</v>
      </c>
    </row>
    <row r="2" spans="1:4" x14ac:dyDescent="0.2">
      <c r="A2" s="58" t="s">
        <v>120</v>
      </c>
      <c r="B2" s="58" t="s">
        <v>121</v>
      </c>
    </row>
    <row r="3" spans="1:4" x14ac:dyDescent="0.2">
      <c r="A3" s="58" t="s">
        <v>122</v>
      </c>
      <c r="B3" s="58" t="s">
        <v>123</v>
      </c>
    </row>
    <row r="4" spans="1:4" x14ac:dyDescent="0.2">
      <c r="A4" s="58" t="s">
        <v>124</v>
      </c>
      <c r="B4" s="59">
        <v>45382</v>
      </c>
    </row>
    <row r="5" spans="1:4" ht="16.5" thickBot="1" x14ac:dyDescent="0.25">
      <c r="A5" s="58" t="s">
        <v>125</v>
      </c>
      <c r="B5" s="58" t="s">
        <v>126</v>
      </c>
    </row>
    <row r="6" spans="1:4" ht="48" thickBot="1" x14ac:dyDescent="0.3">
      <c r="A6" s="7" t="s">
        <v>102</v>
      </c>
      <c r="B6" s="1" t="s">
        <v>0</v>
      </c>
      <c r="D6" s="3"/>
    </row>
    <row r="7" spans="1:4" x14ac:dyDescent="0.25">
      <c r="A7" s="4"/>
      <c r="B7" s="4"/>
    </row>
    <row r="8" spans="1:4" x14ac:dyDescent="0.25">
      <c r="A8" s="4"/>
      <c r="B8" s="5"/>
    </row>
    <row r="9" spans="1:4" x14ac:dyDescent="0.25">
      <c r="A9" s="4"/>
      <c r="B9" s="5"/>
    </row>
    <row r="10" spans="1:4" x14ac:dyDescent="0.25">
      <c r="A10" s="6" t="s">
        <v>1</v>
      </c>
      <c r="B10" s="19">
        <f>+B11+B12</f>
        <v>0.28000000000000003</v>
      </c>
    </row>
    <row r="11" spans="1:4" x14ac:dyDescent="0.25">
      <c r="A11" s="6" t="s">
        <v>2</v>
      </c>
      <c r="B11" s="19">
        <v>0</v>
      </c>
    </row>
    <row r="12" spans="1:4" x14ac:dyDescent="0.25">
      <c r="A12" s="6" t="s">
        <v>3</v>
      </c>
      <c r="B12" s="19">
        <v>0.28000000000000003</v>
      </c>
    </row>
    <row r="13" spans="1:4" x14ac:dyDescent="0.25">
      <c r="A13" s="6"/>
      <c r="B13" s="5"/>
    </row>
    <row r="14" spans="1:4" ht="31.5" x14ac:dyDescent="0.25">
      <c r="A14" s="6" t="s">
        <v>20</v>
      </c>
      <c r="B14" s="19">
        <f>+B15+B16</f>
        <v>0.02</v>
      </c>
    </row>
    <row r="15" spans="1:4" x14ac:dyDescent="0.25">
      <c r="A15" s="6" t="s">
        <v>4</v>
      </c>
      <c r="B15" s="19">
        <v>0</v>
      </c>
    </row>
    <row r="16" spans="1:4" x14ac:dyDescent="0.25">
      <c r="A16" s="6" t="s">
        <v>5</v>
      </c>
      <c r="B16" s="19">
        <v>0.02</v>
      </c>
    </row>
    <row r="17" spans="1:3" x14ac:dyDescent="0.25">
      <c r="A17" s="6"/>
      <c r="B17" s="5"/>
    </row>
    <row r="18" spans="1:3" x14ac:dyDescent="0.25">
      <c r="A18" s="6" t="s">
        <v>6</v>
      </c>
      <c r="B18" s="19">
        <f>+B19+B20</f>
        <v>0</v>
      </c>
    </row>
    <row r="19" spans="1:3" ht="31.5" x14ac:dyDescent="0.25">
      <c r="A19" s="6" t="s">
        <v>81</v>
      </c>
      <c r="B19" s="19"/>
    </row>
    <row r="20" spans="1:3" x14ac:dyDescent="0.25">
      <c r="A20" s="6" t="s">
        <v>7</v>
      </c>
      <c r="B20" s="19">
        <v>0</v>
      </c>
    </row>
    <row r="21" spans="1:3" x14ac:dyDescent="0.25">
      <c r="A21" s="6"/>
      <c r="B21" s="5"/>
    </row>
    <row r="22" spans="1:3" x14ac:dyDescent="0.25">
      <c r="A22" s="6" t="s">
        <v>8</v>
      </c>
      <c r="B22" s="20">
        <v>10.7576</v>
      </c>
    </row>
    <row r="23" spans="1:3" x14ac:dyDescent="0.25">
      <c r="A23" s="6"/>
      <c r="B23" s="5"/>
    </row>
    <row r="24" spans="1:3" x14ac:dyDescent="0.25">
      <c r="A24" s="6" t="s">
        <v>84</v>
      </c>
      <c r="B24" s="19">
        <f>D34</f>
        <v>0</v>
      </c>
    </row>
    <row r="25" spans="1:3" x14ac:dyDescent="0.25">
      <c r="A25" s="6"/>
      <c r="B25" s="5"/>
    </row>
    <row r="26" spans="1:3" x14ac:dyDescent="0.25">
      <c r="A26" s="6" t="s">
        <v>85</v>
      </c>
      <c r="B26" s="19">
        <f>D35</f>
        <v>0</v>
      </c>
    </row>
    <row r="27" spans="1:3" x14ac:dyDescent="0.25">
      <c r="A27" s="6"/>
      <c r="B27" s="5"/>
    </row>
    <row r="28" spans="1:3" x14ac:dyDescent="0.25">
      <c r="A28" s="6" t="s">
        <v>88</v>
      </c>
      <c r="B28" s="19">
        <f>+B26+B24+B22+B18+B14+B10</f>
        <v>11.057599999999999</v>
      </c>
    </row>
    <row r="29" spans="1:3" x14ac:dyDescent="0.25">
      <c r="A29" s="6"/>
      <c r="B29" s="5"/>
    </row>
    <row r="30" spans="1:3" x14ac:dyDescent="0.25">
      <c r="A30" s="6" t="s">
        <v>89</v>
      </c>
      <c r="B30" s="31">
        <f>+(B32+B31)/2</f>
        <v>3507.473645</v>
      </c>
    </row>
    <row r="31" spans="1:3" x14ac:dyDescent="0.25">
      <c r="A31" s="6" t="s">
        <v>106</v>
      </c>
      <c r="B31" s="31">
        <f>3796597.29/1000</f>
        <v>3796.5972900000002</v>
      </c>
      <c r="C31" s="30"/>
    </row>
    <row r="32" spans="1:3" x14ac:dyDescent="0.25">
      <c r="A32" s="6" t="s">
        <v>105</v>
      </c>
      <c r="B32" s="31">
        <v>3218.35</v>
      </c>
    </row>
    <row r="33" spans="1:3" x14ac:dyDescent="0.25">
      <c r="A33" s="6"/>
      <c r="B33" s="31"/>
    </row>
    <row r="34" spans="1:3" ht="31.5" x14ac:dyDescent="0.25">
      <c r="A34" s="6" t="s">
        <v>90</v>
      </c>
      <c r="B34" s="21">
        <f>(B28/B30)*100</f>
        <v>0.31525824907516875</v>
      </c>
    </row>
    <row r="35" spans="1:3" x14ac:dyDescent="0.25">
      <c r="A35" s="6"/>
      <c r="B35" s="5"/>
    </row>
    <row r="36" spans="1:3" x14ac:dyDescent="0.25">
      <c r="A36" s="40" t="s">
        <v>9</v>
      </c>
      <c r="B36" s="5"/>
    </row>
    <row r="37" spans="1:3" x14ac:dyDescent="0.25">
      <c r="A37" s="40"/>
      <c r="B37" s="5"/>
    </row>
    <row r="38" spans="1:3" x14ac:dyDescent="0.25">
      <c r="A38" s="6" t="s">
        <v>86</v>
      </c>
      <c r="B38" s="45">
        <v>0</v>
      </c>
    </row>
    <row r="39" spans="1:3" x14ac:dyDescent="0.25">
      <c r="A39" s="6"/>
      <c r="B39" s="5"/>
    </row>
    <row r="40" spans="1:3" x14ac:dyDescent="0.25">
      <c r="A40" s="6" t="s">
        <v>87</v>
      </c>
      <c r="B40" s="19">
        <f>+B41+B42+B43+B44+B45+B46+B47+B48+B49</f>
        <v>0.5593194043488483</v>
      </c>
    </row>
    <row r="41" spans="1:3" x14ac:dyDescent="0.25">
      <c r="A41" s="6" t="s">
        <v>10</v>
      </c>
      <c r="B41" s="19"/>
    </row>
    <row r="42" spans="1:3" x14ac:dyDescent="0.25">
      <c r="A42" s="6" t="s">
        <v>11</v>
      </c>
      <c r="B42" s="19"/>
      <c r="C42" s="29"/>
    </row>
    <row r="43" spans="1:3" x14ac:dyDescent="0.25">
      <c r="A43" s="6" t="s">
        <v>12</v>
      </c>
      <c r="B43" s="19">
        <v>0</v>
      </c>
    </row>
    <row r="44" spans="1:3" x14ac:dyDescent="0.25">
      <c r="A44" s="6" t="s">
        <v>13</v>
      </c>
      <c r="B44" s="19">
        <v>0</v>
      </c>
    </row>
    <row r="45" spans="1:3" ht="31.5" x14ac:dyDescent="0.25">
      <c r="A45" s="6" t="s">
        <v>14</v>
      </c>
      <c r="B45" s="20">
        <v>1.0156166472135976E-2</v>
      </c>
    </row>
    <row r="46" spans="1:3" ht="31.5" x14ac:dyDescent="0.25">
      <c r="A46" s="6" t="s">
        <v>15</v>
      </c>
      <c r="B46" s="20">
        <v>0.54916323787671228</v>
      </c>
    </row>
    <row r="47" spans="1:3" ht="31.5" x14ac:dyDescent="0.25">
      <c r="A47" s="6" t="s">
        <v>16</v>
      </c>
      <c r="B47" s="20">
        <v>0</v>
      </c>
    </row>
    <row r="48" spans="1:3" ht="31.5" x14ac:dyDescent="0.25">
      <c r="A48" s="6" t="s">
        <v>17</v>
      </c>
      <c r="B48" s="20"/>
    </row>
    <row r="49" spans="1:3" x14ac:dyDescent="0.25">
      <c r="A49" s="6" t="s">
        <v>18</v>
      </c>
      <c r="B49" s="20">
        <v>0</v>
      </c>
    </row>
    <row r="50" spans="1:3" x14ac:dyDescent="0.25">
      <c r="A50" s="6"/>
      <c r="B50" s="5"/>
    </row>
    <row r="51" spans="1:3" x14ac:dyDescent="0.25">
      <c r="A51" s="6" t="s">
        <v>91</v>
      </c>
      <c r="B51" s="21">
        <f>(B40/B32)*100</f>
        <v>1.737907326266094E-2</v>
      </c>
      <c r="C51" s="30"/>
    </row>
    <row r="52" spans="1:3" x14ac:dyDescent="0.25">
      <c r="A52" s="6"/>
      <c r="B52" s="5"/>
    </row>
    <row r="53" spans="1:3" ht="31.5" x14ac:dyDescent="0.25">
      <c r="A53" s="6" t="s">
        <v>92</v>
      </c>
      <c r="B53" s="5">
        <v>0.1</v>
      </c>
    </row>
    <row r="54" spans="1:3" x14ac:dyDescent="0.25">
      <c r="A54" s="6"/>
      <c r="B54" s="5"/>
    </row>
    <row r="55" spans="1:3" ht="31.5" x14ac:dyDescent="0.25">
      <c r="A55" s="6" t="s">
        <v>93</v>
      </c>
      <c r="B55" s="20">
        <f>B53-B51</f>
        <v>8.2620926737339062E-2</v>
      </c>
    </row>
    <row r="56" spans="1:3" x14ac:dyDescent="0.25">
      <c r="A56" s="6"/>
      <c r="B56" s="20"/>
    </row>
    <row r="57" spans="1:3" x14ac:dyDescent="0.25">
      <c r="A57" s="6" t="s">
        <v>94</v>
      </c>
      <c r="B57" s="19">
        <v>0</v>
      </c>
    </row>
    <row r="58" spans="1:3" ht="31.5" x14ac:dyDescent="0.25">
      <c r="A58" s="6" t="s">
        <v>95</v>
      </c>
      <c r="B58" s="41">
        <f>(B40+B57)/B32*100</f>
        <v>1.737907326266094E-2</v>
      </c>
    </row>
    <row r="59" spans="1:3" x14ac:dyDescent="0.25">
      <c r="A59" s="6"/>
      <c r="B59" s="5"/>
    </row>
    <row r="60" spans="1:3" x14ac:dyDescent="0.25">
      <c r="A60" s="6" t="s">
        <v>96</v>
      </c>
      <c r="B60" s="19"/>
    </row>
    <row r="61" spans="1:3" x14ac:dyDescent="0.25">
      <c r="A61" s="6"/>
      <c r="B61" s="19"/>
    </row>
    <row r="62" spans="1:3" x14ac:dyDescent="0.25">
      <c r="A62" s="6" t="s">
        <v>97</v>
      </c>
      <c r="B62" s="19">
        <f>+B40+B28</f>
        <v>11.616919404348847</v>
      </c>
    </row>
    <row r="63" spans="1:3" x14ac:dyDescent="0.25">
      <c r="A63" s="6" t="s">
        <v>98</v>
      </c>
      <c r="B63" s="32">
        <f>(B62/B30)*100</f>
        <v>0.33120475248357417</v>
      </c>
      <c r="C63" s="30"/>
    </row>
    <row r="64" spans="1:3" x14ac:dyDescent="0.25">
      <c r="A64" s="6"/>
      <c r="B64" s="5"/>
    </row>
    <row r="65" spans="1:2" x14ac:dyDescent="0.25">
      <c r="A65" s="6" t="s">
        <v>19</v>
      </c>
      <c r="B65" s="5"/>
    </row>
    <row r="66" spans="1:2" ht="31.5" x14ac:dyDescent="0.25">
      <c r="A66" s="6" t="s">
        <v>99</v>
      </c>
      <c r="B66" s="20">
        <v>0</v>
      </c>
    </row>
    <row r="67" spans="1:2" x14ac:dyDescent="0.25">
      <c r="A67" s="6" t="s">
        <v>100</v>
      </c>
      <c r="B67" s="20">
        <v>0</v>
      </c>
    </row>
    <row r="68" spans="1:2" x14ac:dyDescent="0.25">
      <c r="A68" s="4"/>
      <c r="B68" s="4"/>
    </row>
    <row r="71" spans="1:2" x14ac:dyDescent="0.25">
      <c r="B71" s="38"/>
    </row>
    <row r="72" spans="1:2" x14ac:dyDescent="0.25">
      <c r="B72" s="3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B9E8-E53E-4A7E-AFA6-9C5C77BF29A8}">
  <dimension ref="A1:B77"/>
  <sheetViews>
    <sheetView rightToLeft="1" workbookViewId="0">
      <selection sqref="A1:B5"/>
    </sheetView>
  </sheetViews>
  <sheetFormatPr defaultColWidth="9" defaultRowHeight="15.75" x14ac:dyDescent="0.25"/>
  <cols>
    <col min="1" max="1" width="29.42578125" style="9" customWidth="1"/>
    <col min="2" max="2" width="52" style="9" customWidth="1"/>
    <col min="3" max="16384" width="9" style="9"/>
  </cols>
  <sheetData>
    <row r="1" spans="1:2" x14ac:dyDescent="0.25">
      <c r="A1" s="58" t="s">
        <v>118</v>
      </c>
      <c r="B1" s="58" t="s">
        <v>119</v>
      </c>
    </row>
    <row r="2" spans="1:2" x14ac:dyDescent="0.25">
      <c r="A2" s="58" t="s">
        <v>120</v>
      </c>
      <c r="B2" s="58" t="s">
        <v>121</v>
      </c>
    </row>
    <row r="3" spans="1:2" x14ac:dyDescent="0.25">
      <c r="A3" s="58" t="s">
        <v>127</v>
      </c>
      <c r="B3" s="58" t="s">
        <v>123</v>
      </c>
    </row>
    <row r="4" spans="1:2" x14ac:dyDescent="0.25">
      <c r="A4" s="58" t="s">
        <v>124</v>
      </c>
      <c r="B4" s="59">
        <v>45382</v>
      </c>
    </row>
    <row r="5" spans="1:2" ht="16.5" thickBot="1" x14ac:dyDescent="0.3">
      <c r="A5" s="58" t="s">
        <v>125</v>
      </c>
      <c r="B5" s="58" t="s">
        <v>126</v>
      </c>
    </row>
    <row r="6" spans="1:2" ht="71.25" customHeight="1" thickBot="1" x14ac:dyDescent="0.3">
      <c r="A6" s="7" t="s">
        <v>103</v>
      </c>
      <c r="B6" s="8" t="s">
        <v>0</v>
      </c>
    </row>
    <row r="7" spans="1:2" ht="48" thickBot="1" x14ac:dyDescent="0.3">
      <c r="A7" s="10" t="s">
        <v>21</v>
      </c>
      <c r="B7" s="11"/>
    </row>
    <row r="8" spans="1:2" ht="16.5" thickBot="1" x14ac:dyDescent="0.3">
      <c r="A8" s="10" t="s">
        <v>22</v>
      </c>
      <c r="B8" s="11"/>
    </row>
    <row r="9" spans="1:2" ht="16.5" thickBot="1" x14ac:dyDescent="0.3">
      <c r="A9" s="12"/>
      <c r="B9" s="22"/>
    </row>
    <row r="10" spans="1:2" ht="16.5" thickBot="1" x14ac:dyDescent="0.3">
      <c r="A10" s="10" t="s">
        <v>83</v>
      </c>
      <c r="B10" s="22"/>
    </row>
    <row r="11" spans="1:2" ht="15" customHeight="1" thickBot="1" x14ac:dyDescent="0.3">
      <c r="A11" s="11" t="s">
        <v>117</v>
      </c>
      <c r="B11" s="11">
        <v>0.28000000000000003</v>
      </c>
    </row>
    <row r="12" spans="1:2" ht="16.5" thickBot="1" x14ac:dyDescent="0.3">
      <c r="A12" s="10" t="s">
        <v>24</v>
      </c>
      <c r="B12" s="22">
        <f>SUM(B9:B11)</f>
        <v>0.28000000000000003</v>
      </c>
    </row>
    <row r="13" spans="1:2" ht="16.5" thickBot="1" x14ac:dyDescent="0.3">
      <c r="A13" s="14"/>
      <c r="B13" s="11"/>
    </row>
    <row r="14" spans="1:2" ht="16.5" thickBot="1" x14ac:dyDescent="0.3">
      <c r="A14" s="10" t="s">
        <v>25</v>
      </c>
      <c r="B14" s="11"/>
    </row>
    <row r="15" spans="1:2" ht="16.5" thickBot="1" x14ac:dyDescent="0.3">
      <c r="A15" s="10" t="s">
        <v>22</v>
      </c>
      <c r="B15" s="11"/>
    </row>
    <row r="16" spans="1:2" ht="16.5" thickBot="1" x14ac:dyDescent="0.3">
      <c r="A16" s="12" t="s">
        <v>42</v>
      </c>
      <c r="B16" s="11"/>
    </row>
    <row r="17" spans="1:2" x14ac:dyDescent="0.25">
      <c r="A17" s="13" t="s">
        <v>43</v>
      </c>
      <c r="B17" s="47"/>
    </row>
    <row r="18" spans="1:2" ht="15.75" customHeight="1" thickBot="1" x14ac:dyDescent="0.3">
      <c r="A18" s="12" t="s">
        <v>44</v>
      </c>
      <c r="B18" s="48"/>
    </row>
    <row r="19" spans="1:2" x14ac:dyDescent="0.25">
      <c r="A19" s="13" t="s">
        <v>40</v>
      </c>
      <c r="B19" s="47"/>
    </row>
    <row r="20" spans="1:2" x14ac:dyDescent="0.25">
      <c r="A20" s="13" t="s">
        <v>45</v>
      </c>
      <c r="B20" s="49"/>
    </row>
    <row r="21" spans="1:2" ht="14.25" customHeight="1" x14ac:dyDescent="0.25">
      <c r="A21" s="13"/>
      <c r="B21" s="49"/>
    </row>
    <row r="22" spans="1:2" ht="15" customHeight="1" thickBot="1" x14ac:dyDescent="0.3">
      <c r="A22" s="15"/>
      <c r="B22" s="48"/>
    </row>
    <row r="23" spans="1:2" ht="16.5" thickBot="1" x14ac:dyDescent="0.3">
      <c r="A23" s="10" t="s">
        <v>23</v>
      </c>
      <c r="B23" s="11"/>
    </row>
    <row r="24" spans="1:2" ht="16.5" thickBot="1" x14ac:dyDescent="0.3">
      <c r="A24" s="12" t="s">
        <v>107</v>
      </c>
      <c r="B24" s="22">
        <v>0.02</v>
      </c>
    </row>
    <row r="25" spans="1:2" x14ac:dyDescent="0.25">
      <c r="A25" s="13" t="s">
        <v>43</v>
      </c>
      <c r="B25" s="47"/>
    </row>
    <row r="26" spans="1:2" ht="15.75" customHeight="1" thickBot="1" x14ac:dyDescent="0.3">
      <c r="A26" s="12" t="s">
        <v>46</v>
      </c>
      <c r="B26" s="48"/>
    </row>
    <row r="27" spans="1:2" x14ac:dyDescent="0.25">
      <c r="A27" s="13" t="s">
        <v>40</v>
      </c>
      <c r="B27" s="47"/>
    </row>
    <row r="28" spans="1:2" x14ac:dyDescent="0.25">
      <c r="A28" s="13" t="s">
        <v>47</v>
      </c>
      <c r="B28" s="49"/>
    </row>
    <row r="29" spans="1:2" ht="14.25" customHeight="1" x14ac:dyDescent="0.25">
      <c r="A29" s="13"/>
      <c r="B29" s="49"/>
    </row>
    <row r="30" spans="1:2" ht="15" customHeight="1" thickBot="1" x14ac:dyDescent="0.3">
      <c r="A30" s="15"/>
      <c r="B30" s="48"/>
    </row>
    <row r="31" spans="1:2" ht="16.5" thickBot="1" x14ac:dyDescent="0.3">
      <c r="A31" s="10" t="s">
        <v>26</v>
      </c>
      <c r="B31" s="22">
        <f>+B24</f>
        <v>0.02</v>
      </c>
    </row>
    <row r="32" spans="1:2" ht="16.5" thickBot="1" x14ac:dyDescent="0.3">
      <c r="A32" s="12"/>
      <c r="B32" s="11"/>
    </row>
    <row r="33" spans="1:2" ht="48" thickBot="1" x14ac:dyDescent="0.3">
      <c r="A33" s="10" t="s">
        <v>27</v>
      </c>
      <c r="B33" s="11"/>
    </row>
    <row r="34" spans="1:2" ht="16.5" thickBot="1" x14ac:dyDescent="0.3">
      <c r="A34" s="12" t="s">
        <v>48</v>
      </c>
      <c r="B34" s="11">
        <v>0</v>
      </c>
    </row>
    <row r="35" spans="1:2" x14ac:dyDescent="0.25">
      <c r="A35" s="13" t="s">
        <v>49</v>
      </c>
      <c r="B35" s="47">
        <v>0</v>
      </c>
    </row>
    <row r="36" spans="1:2" ht="15.75" customHeight="1" thickBot="1" x14ac:dyDescent="0.3">
      <c r="A36" s="12" t="s">
        <v>50</v>
      </c>
      <c r="B36" s="48"/>
    </row>
    <row r="37" spans="1:2" x14ac:dyDescent="0.25">
      <c r="A37" s="13" t="s">
        <v>40</v>
      </c>
      <c r="B37" s="47">
        <v>0</v>
      </c>
    </row>
    <row r="38" spans="1:2" x14ac:dyDescent="0.25">
      <c r="A38" s="13" t="s">
        <v>51</v>
      </c>
      <c r="B38" s="49"/>
    </row>
    <row r="39" spans="1:2" ht="14.25" customHeight="1" x14ac:dyDescent="0.25">
      <c r="A39" s="13"/>
      <c r="B39" s="49"/>
    </row>
    <row r="40" spans="1:2" ht="15" customHeight="1" thickBot="1" x14ac:dyDescent="0.3">
      <c r="A40" s="15"/>
      <c r="B40" s="48"/>
    </row>
    <row r="41" spans="1:2" ht="48" thickBot="1" x14ac:dyDescent="0.3">
      <c r="A41" s="10" t="s">
        <v>28</v>
      </c>
      <c r="B41" s="11">
        <v>0</v>
      </c>
    </row>
    <row r="42" spans="1:2" ht="16.5" thickBot="1" x14ac:dyDescent="0.3">
      <c r="A42" s="10"/>
      <c r="B42" s="11"/>
    </row>
    <row r="43" spans="1:2" ht="32.25" thickBot="1" x14ac:dyDescent="0.3">
      <c r="A43" s="10" t="s">
        <v>29</v>
      </c>
      <c r="B43" s="11">
        <v>0</v>
      </c>
    </row>
    <row r="44" spans="1:2" ht="16.5" thickBot="1" x14ac:dyDescent="0.3">
      <c r="A44" s="12" t="s">
        <v>48</v>
      </c>
      <c r="B44" s="11">
        <v>0</v>
      </c>
    </row>
    <row r="45" spans="1:2" x14ac:dyDescent="0.25">
      <c r="A45" s="13" t="s">
        <v>49</v>
      </c>
      <c r="B45" s="47">
        <v>0</v>
      </c>
    </row>
    <row r="46" spans="1:2" ht="15.75" customHeight="1" thickBot="1" x14ac:dyDescent="0.3">
      <c r="A46" s="12" t="s">
        <v>52</v>
      </c>
      <c r="B46" s="48"/>
    </row>
    <row r="47" spans="1:2" x14ac:dyDescent="0.25">
      <c r="A47" s="13" t="s">
        <v>40</v>
      </c>
      <c r="B47" s="47"/>
    </row>
    <row r="48" spans="1:2" x14ac:dyDescent="0.25">
      <c r="A48" s="13" t="s">
        <v>53</v>
      </c>
      <c r="B48" s="49"/>
    </row>
    <row r="49" spans="1:2" ht="14.25" customHeight="1" x14ac:dyDescent="0.25">
      <c r="A49" s="13"/>
      <c r="B49" s="49"/>
    </row>
    <row r="50" spans="1:2" ht="15" customHeight="1" thickBot="1" x14ac:dyDescent="0.3">
      <c r="A50" s="15"/>
      <c r="B50" s="48"/>
    </row>
    <row r="51" spans="1:2" ht="32.25" thickBot="1" x14ac:dyDescent="0.3">
      <c r="A51" s="10" t="s">
        <v>30</v>
      </c>
      <c r="B51" s="11">
        <v>0</v>
      </c>
    </row>
    <row r="52" spans="1:2" ht="16.5" thickBot="1" x14ac:dyDescent="0.3">
      <c r="A52" s="12"/>
      <c r="B52" s="11"/>
    </row>
    <row r="53" spans="1:2" ht="32.25" thickBot="1" x14ac:dyDescent="0.3">
      <c r="A53" s="10" t="s">
        <v>31</v>
      </c>
      <c r="B53" s="11"/>
    </row>
    <row r="54" spans="1:2" ht="16.5" thickBot="1" x14ac:dyDescent="0.3">
      <c r="A54" s="12" t="s">
        <v>54</v>
      </c>
      <c r="B54" s="11"/>
    </row>
    <row r="55" spans="1:2" ht="16.5" thickBot="1" x14ac:dyDescent="0.3">
      <c r="A55" s="12" t="s">
        <v>55</v>
      </c>
      <c r="B55" s="11"/>
    </row>
    <row r="56" spans="1:2" ht="16.5" thickBot="1" x14ac:dyDescent="0.3">
      <c r="A56" s="12" t="s">
        <v>40</v>
      </c>
      <c r="B56" s="23">
        <f>'נספח 1 - דיווח על הוצאות ישירות'!B22</f>
        <v>10.7576</v>
      </c>
    </row>
    <row r="57" spans="1:2" ht="16.5" thickBot="1" x14ac:dyDescent="0.3">
      <c r="A57" s="10" t="s">
        <v>32</v>
      </c>
      <c r="B57" s="23">
        <f>+B56</f>
        <v>10.7576</v>
      </c>
    </row>
    <row r="58" spans="1:2" ht="16.5" thickBot="1" x14ac:dyDescent="0.3">
      <c r="A58" s="10"/>
      <c r="B58" s="11"/>
    </row>
    <row r="59" spans="1:2" ht="16.5" thickBot="1" x14ac:dyDescent="0.3">
      <c r="A59" s="10" t="s">
        <v>33</v>
      </c>
      <c r="B59" s="11"/>
    </row>
    <row r="60" spans="1:2" ht="16.5" thickBot="1" x14ac:dyDescent="0.3">
      <c r="A60" s="12" t="s">
        <v>56</v>
      </c>
      <c r="B60" s="11">
        <v>0</v>
      </c>
    </row>
    <row r="61" spans="1:2" ht="16.5" thickBot="1" x14ac:dyDescent="0.3">
      <c r="A61" s="12" t="s">
        <v>57</v>
      </c>
      <c r="B61" s="11">
        <v>0</v>
      </c>
    </row>
    <row r="62" spans="1:2" ht="16.5" thickBot="1" x14ac:dyDescent="0.3">
      <c r="A62" s="12" t="s">
        <v>40</v>
      </c>
      <c r="B62" s="11"/>
    </row>
    <row r="63" spans="1:2" ht="32.25" thickBot="1" x14ac:dyDescent="0.3">
      <c r="A63" s="10" t="s">
        <v>34</v>
      </c>
      <c r="B63" s="11">
        <v>0</v>
      </c>
    </row>
    <row r="64" spans="1:2" ht="16.5" thickBot="1" x14ac:dyDescent="0.3">
      <c r="A64" s="10"/>
      <c r="B64" s="11"/>
    </row>
    <row r="65" spans="1:2" ht="32.25" thickBot="1" x14ac:dyDescent="0.3">
      <c r="A65" s="10" t="s">
        <v>35</v>
      </c>
      <c r="B65" s="11">
        <v>0</v>
      </c>
    </row>
    <row r="66" spans="1:2" ht="16.5" thickBot="1" x14ac:dyDescent="0.3">
      <c r="A66" s="12" t="s">
        <v>48</v>
      </c>
      <c r="B66" s="11">
        <v>0</v>
      </c>
    </row>
    <row r="67" spans="1:2" ht="16.5" thickBot="1" x14ac:dyDescent="0.3">
      <c r="A67" s="12" t="s">
        <v>49</v>
      </c>
      <c r="B67" s="11">
        <v>0</v>
      </c>
    </row>
    <row r="68" spans="1:2" ht="16.5" thickBot="1" x14ac:dyDescent="0.3">
      <c r="A68" s="12" t="s">
        <v>40</v>
      </c>
      <c r="B68" s="11">
        <v>0</v>
      </c>
    </row>
    <row r="69" spans="1:2" ht="32.25" thickBot="1" x14ac:dyDescent="0.3">
      <c r="A69" s="10" t="s">
        <v>36</v>
      </c>
      <c r="B69" s="11">
        <v>0</v>
      </c>
    </row>
    <row r="70" spans="1:2" ht="16.5" thickBot="1" x14ac:dyDescent="0.3">
      <c r="A70" s="12"/>
      <c r="B70" s="11"/>
    </row>
    <row r="71" spans="1:2" ht="32.25" thickBot="1" x14ac:dyDescent="0.3">
      <c r="A71" s="10" t="s">
        <v>37</v>
      </c>
      <c r="B71" s="11">
        <v>0</v>
      </c>
    </row>
    <row r="72" spans="1:2" ht="16.5" thickBot="1" x14ac:dyDescent="0.3">
      <c r="A72" s="12" t="s">
        <v>48</v>
      </c>
      <c r="B72" s="11">
        <v>0</v>
      </c>
    </row>
    <row r="73" spans="1:2" ht="16.5" thickBot="1" x14ac:dyDescent="0.3">
      <c r="A73" s="12" t="s">
        <v>49</v>
      </c>
      <c r="B73" s="11">
        <v>0</v>
      </c>
    </row>
    <row r="74" spans="1:2" ht="16.5" thickBot="1" x14ac:dyDescent="0.3">
      <c r="A74" s="12" t="s">
        <v>40</v>
      </c>
      <c r="B74" s="11">
        <v>0</v>
      </c>
    </row>
    <row r="75" spans="1:2" ht="32.25" thickBot="1" x14ac:dyDescent="0.3">
      <c r="A75" s="10" t="s">
        <v>38</v>
      </c>
      <c r="B75" s="11">
        <v>0</v>
      </c>
    </row>
    <row r="76" spans="1:2" ht="16.5" thickBot="1" x14ac:dyDescent="0.3">
      <c r="A76" s="12"/>
      <c r="B76" s="11"/>
    </row>
    <row r="77" spans="1:2" ht="32.25" thickBot="1" x14ac:dyDescent="0.3">
      <c r="A77" s="10" t="s">
        <v>82</v>
      </c>
      <c r="B77" s="23">
        <f>B75+B69+B63+B57+B51+B31+B12</f>
        <v>11.057599999999999</v>
      </c>
    </row>
  </sheetData>
  <mergeCells count="8">
    <mergeCell ref="B35:B36"/>
    <mergeCell ref="B37:B40"/>
    <mergeCell ref="B45:B46"/>
    <mergeCell ref="B47:B50"/>
    <mergeCell ref="B17:B18"/>
    <mergeCell ref="B19:B22"/>
    <mergeCell ref="B25:B26"/>
    <mergeCell ref="B27:B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9A62-9DD2-4E8A-BAF1-8E32D5B98D87}">
  <dimension ref="A1:H79"/>
  <sheetViews>
    <sheetView rightToLeft="1" zoomScaleNormal="100" workbookViewId="0">
      <selection activeCell="A6" sqref="A6"/>
    </sheetView>
  </sheetViews>
  <sheetFormatPr defaultColWidth="9" defaultRowHeight="15.75" x14ac:dyDescent="0.25"/>
  <cols>
    <col min="1" max="1" width="30.42578125" style="16" customWidth="1"/>
    <col min="2" max="2" width="22.7109375" style="16" customWidth="1"/>
    <col min="3" max="3" width="19.5703125" style="16" bestFit="1" customWidth="1"/>
    <col min="4" max="5" width="9" style="16"/>
    <col min="6" max="6" width="2.5703125" style="16" customWidth="1"/>
    <col min="7" max="16384" width="9" style="16"/>
  </cols>
  <sheetData>
    <row r="1" spans="1:8" x14ac:dyDescent="0.2">
      <c r="A1" s="58" t="s">
        <v>118</v>
      </c>
      <c r="B1" s="58" t="s">
        <v>119</v>
      </c>
    </row>
    <row r="2" spans="1:8" x14ac:dyDescent="0.2">
      <c r="A2" s="58" t="s">
        <v>120</v>
      </c>
      <c r="B2" s="58" t="s">
        <v>121</v>
      </c>
    </row>
    <row r="3" spans="1:8" x14ac:dyDescent="0.2">
      <c r="A3" s="58" t="s">
        <v>127</v>
      </c>
      <c r="B3" s="58" t="s">
        <v>123</v>
      </c>
    </row>
    <row r="4" spans="1:8" x14ac:dyDescent="0.2">
      <c r="A4" s="58" t="s">
        <v>124</v>
      </c>
      <c r="B4" s="59">
        <v>45382</v>
      </c>
    </row>
    <row r="5" spans="1:8" ht="16.5" thickBot="1" x14ac:dyDescent="0.25">
      <c r="A5" s="58" t="s">
        <v>125</v>
      </c>
      <c r="B5" s="58" t="s">
        <v>126</v>
      </c>
    </row>
    <row r="6" spans="1:8" ht="48" thickBot="1" x14ac:dyDescent="0.3">
      <c r="A6" s="7" t="s">
        <v>104</v>
      </c>
      <c r="B6" s="17" t="s">
        <v>58</v>
      </c>
      <c r="F6" s="57"/>
    </row>
    <row r="7" spans="1:8" ht="45" customHeight="1" thickBot="1" x14ac:dyDescent="0.3">
      <c r="A7" s="10" t="s">
        <v>59</v>
      </c>
      <c r="B7" s="18"/>
    </row>
    <row r="8" spans="1:8" ht="16.5" thickBot="1" x14ac:dyDescent="0.2">
      <c r="A8" s="24"/>
      <c r="B8" s="26"/>
      <c r="F8" s="55"/>
      <c r="G8" s="28"/>
      <c r="H8" s="35"/>
    </row>
    <row r="9" spans="1:8" ht="16.5" thickBot="1" x14ac:dyDescent="0.2">
      <c r="A9" s="24"/>
      <c r="B9" s="26"/>
      <c r="F9" s="55"/>
      <c r="G9" s="28"/>
      <c r="H9" s="35"/>
    </row>
    <row r="10" spans="1:8" ht="16.5" thickBot="1" x14ac:dyDescent="0.2">
      <c r="A10" s="28"/>
      <c r="B10" s="26"/>
      <c r="F10" s="55"/>
      <c r="G10" s="28"/>
      <c r="H10" s="34"/>
    </row>
    <row r="11" spans="1:8" ht="16.5" thickBot="1" x14ac:dyDescent="0.2">
      <c r="A11" s="10"/>
      <c r="B11" s="26"/>
      <c r="F11" s="55"/>
      <c r="G11" s="28"/>
      <c r="H11" s="34"/>
    </row>
    <row r="12" spans="1:8" ht="48" thickBot="1" x14ac:dyDescent="0.2">
      <c r="A12" s="10" t="s">
        <v>60</v>
      </c>
      <c r="B12" s="26">
        <f>SUM(B8:B11)</f>
        <v>0</v>
      </c>
      <c r="F12" s="55"/>
      <c r="G12" s="28"/>
      <c r="H12" s="34"/>
    </row>
    <row r="13" spans="1:8" ht="43.5" customHeight="1" thickBot="1" x14ac:dyDescent="0.2">
      <c r="A13" s="10" t="s">
        <v>61</v>
      </c>
      <c r="B13" s="26"/>
      <c r="F13" s="55"/>
      <c r="G13" s="28"/>
      <c r="H13" s="35"/>
    </row>
    <row r="14" spans="1:8" ht="15.75" customHeight="1" thickBot="1" x14ac:dyDescent="0.2">
      <c r="A14" s="24"/>
      <c r="B14" s="26"/>
      <c r="F14" s="55"/>
      <c r="G14" s="28"/>
      <c r="H14" s="35"/>
    </row>
    <row r="15" spans="1:8" ht="15.75" customHeight="1" thickBot="1" x14ac:dyDescent="0.2">
      <c r="A15" s="24"/>
      <c r="B15" s="26"/>
      <c r="F15" s="55"/>
      <c r="G15" s="28"/>
      <c r="H15" s="35"/>
    </row>
    <row r="16" spans="1:8" ht="16.5" thickBot="1" x14ac:dyDescent="0.2">
      <c r="A16" s="24"/>
      <c r="B16" s="26"/>
      <c r="F16" s="55"/>
      <c r="G16" s="28"/>
      <c r="H16" s="34"/>
    </row>
    <row r="17" spans="1:8" ht="48" thickBot="1" x14ac:dyDescent="0.2">
      <c r="A17" s="10" t="s">
        <v>62</v>
      </c>
      <c r="B17" s="26">
        <f>SUM(B14:B16)</f>
        <v>0</v>
      </c>
      <c r="F17" s="55"/>
      <c r="G17" s="25"/>
      <c r="H17" s="36"/>
    </row>
    <row r="18" spans="1:8" ht="16.5" thickBot="1" x14ac:dyDescent="0.2">
      <c r="A18" s="10"/>
      <c r="B18" s="26"/>
      <c r="F18" s="55"/>
      <c r="G18" s="25"/>
      <c r="H18" s="36"/>
    </row>
    <row r="19" spans="1:8" ht="16.5" thickBot="1" x14ac:dyDescent="0.2">
      <c r="A19" s="10"/>
      <c r="B19" s="18"/>
      <c r="F19" s="56"/>
      <c r="G19" s="33"/>
      <c r="H19" s="33"/>
    </row>
    <row r="20" spans="1:8" ht="47.25" customHeight="1" thickBot="1" x14ac:dyDescent="0.2">
      <c r="A20" s="10" t="s">
        <v>63</v>
      </c>
      <c r="B20" s="18"/>
      <c r="F20" s="55"/>
      <c r="G20" s="25"/>
      <c r="H20" s="25"/>
    </row>
    <row r="21" spans="1:8" ht="16.5" thickBot="1" x14ac:dyDescent="0.2">
      <c r="A21" s="12" t="s">
        <v>48</v>
      </c>
      <c r="B21" s="18">
        <v>0</v>
      </c>
      <c r="F21" s="55"/>
      <c r="G21" s="25"/>
      <c r="H21" s="36"/>
    </row>
    <row r="22" spans="1:8" x14ac:dyDescent="0.15">
      <c r="A22" s="13" t="s">
        <v>49</v>
      </c>
      <c r="B22" s="50">
        <v>0</v>
      </c>
      <c r="F22" s="56"/>
      <c r="G22" s="33"/>
      <c r="H22" s="33"/>
    </row>
    <row r="23" spans="1:8" ht="16.5" thickBot="1" x14ac:dyDescent="0.2">
      <c r="A23" s="12" t="s">
        <v>41</v>
      </c>
      <c r="B23" s="51"/>
      <c r="F23" s="55"/>
      <c r="G23" s="25"/>
      <c r="H23" s="25"/>
    </row>
    <row r="24" spans="1:8" x14ac:dyDescent="0.15">
      <c r="A24" s="47" t="s">
        <v>40</v>
      </c>
      <c r="B24" s="50">
        <v>0</v>
      </c>
      <c r="F24" s="55"/>
      <c r="G24" s="25"/>
      <c r="H24" s="36"/>
    </row>
    <row r="25" spans="1:8" x14ac:dyDescent="0.15">
      <c r="A25" s="49"/>
      <c r="B25" s="54"/>
      <c r="F25" s="56"/>
      <c r="G25" s="33"/>
      <c r="H25" s="33"/>
    </row>
    <row r="26" spans="1:8" ht="16.5" thickBot="1" x14ac:dyDescent="0.2">
      <c r="A26" s="48"/>
      <c r="B26" s="51"/>
      <c r="F26" s="55"/>
      <c r="G26" s="25"/>
      <c r="H26" s="25"/>
    </row>
    <row r="27" spans="1:8" ht="32.25" thickBot="1" x14ac:dyDescent="0.2">
      <c r="A27" s="10" t="s">
        <v>64</v>
      </c>
      <c r="B27" s="18">
        <v>0</v>
      </c>
      <c r="F27" s="55"/>
      <c r="G27" s="25"/>
      <c r="H27" s="25"/>
    </row>
    <row r="28" spans="1:8" ht="16.5" thickBot="1" x14ac:dyDescent="0.2">
      <c r="A28" s="12"/>
      <c r="B28" s="18"/>
      <c r="F28" s="55"/>
      <c r="G28" s="25"/>
      <c r="H28" s="25"/>
    </row>
    <row r="29" spans="1:8" ht="44.25" customHeight="1" thickBot="1" x14ac:dyDescent="0.2">
      <c r="A29" s="10" t="s">
        <v>65</v>
      </c>
      <c r="B29" s="18"/>
      <c r="F29" s="56"/>
      <c r="G29" s="33"/>
      <c r="H29" s="37"/>
    </row>
    <row r="30" spans="1:8" ht="16.5" thickBot="1" x14ac:dyDescent="0.2">
      <c r="A30" s="12" t="s">
        <v>48</v>
      </c>
      <c r="B30" s="18">
        <v>0</v>
      </c>
      <c r="F30" s="55"/>
      <c r="G30" s="25"/>
      <c r="H30" s="36"/>
    </row>
    <row r="31" spans="1:8" x14ac:dyDescent="0.15">
      <c r="A31" s="13" t="s">
        <v>49</v>
      </c>
      <c r="B31" s="50">
        <v>0</v>
      </c>
      <c r="F31" s="56"/>
      <c r="G31" s="33"/>
      <c r="H31" s="33"/>
    </row>
    <row r="32" spans="1:8" ht="16.5" thickBot="1" x14ac:dyDescent="0.2">
      <c r="A32" s="12" t="s">
        <v>44</v>
      </c>
      <c r="B32" s="51"/>
      <c r="F32" s="55"/>
      <c r="G32" s="25"/>
      <c r="H32" s="25"/>
    </row>
    <row r="33" spans="1:8" x14ac:dyDescent="0.15">
      <c r="A33" s="13" t="s">
        <v>40</v>
      </c>
      <c r="B33" s="50">
        <v>0</v>
      </c>
      <c r="F33" s="55"/>
      <c r="G33" s="25"/>
      <c r="H33" s="25"/>
    </row>
    <row r="34" spans="1:8" x14ac:dyDescent="0.15">
      <c r="A34" s="13" t="s">
        <v>45</v>
      </c>
      <c r="B34" s="54"/>
      <c r="F34" s="56"/>
      <c r="G34" s="33"/>
      <c r="H34" s="37"/>
    </row>
    <row r="35" spans="1:8" x14ac:dyDescent="0.15">
      <c r="A35" s="13"/>
      <c r="B35" s="54"/>
      <c r="F35" s="56"/>
      <c r="G35" s="33"/>
      <c r="H35" s="37"/>
    </row>
    <row r="36" spans="1:8" ht="16.5" thickBot="1" x14ac:dyDescent="0.2">
      <c r="A36" s="15"/>
      <c r="B36" s="51"/>
      <c r="F36" s="56"/>
      <c r="G36" s="33"/>
      <c r="H36" s="37"/>
    </row>
    <row r="37" spans="1:8" ht="16.5" thickBot="1" x14ac:dyDescent="0.2">
      <c r="A37" s="10" t="s">
        <v>66</v>
      </c>
      <c r="B37" s="18">
        <v>0</v>
      </c>
      <c r="F37" s="56"/>
      <c r="G37" s="33"/>
      <c r="H37" s="37"/>
    </row>
    <row r="38" spans="1:8" ht="16.5" thickBot="1" x14ac:dyDescent="0.2">
      <c r="A38" s="12"/>
      <c r="B38" s="18"/>
      <c r="F38" s="55"/>
      <c r="G38" s="25"/>
      <c r="H38" s="25"/>
    </row>
    <row r="39" spans="1:8" ht="79.5" thickBot="1" x14ac:dyDescent="0.2">
      <c r="A39" s="10" t="s">
        <v>67</v>
      </c>
      <c r="B39" s="44"/>
      <c r="F39" s="56"/>
      <c r="G39" s="33"/>
      <c r="H39" s="37"/>
    </row>
    <row r="40" spans="1:8" ht="16.5" thickBot="1" x14ac:dyDescent="0.2">
      <c r="A40" s="44" t="s">
        <v>108</v>
      </c>
      <c r="B40" s="44">
        <v>0.18</v>
      </c>
      <c r="F40" s="56"/>
      <c r="G40" s="33"/>
      <c r="H40" s="37"/>
    </row>
    <row r="41" spans="1:8" ht="16.5" thickBot="1" x14ac:dyDescent="0.2">
      <c r="A41" s="44" t="s">
        <v>109</v>
      </c>
      <c r="B41" s="44">
        <v>0.04</v>
      </c>
      <c r="F41" s="56"/>
      <c r="G41" s="33"/>
      <c r="H41" s="37"/>
    </row>
    <row r="42" spans="1:8" ht="16.5" thickBot="1" x14ac:dyDescent="0.2">
      <c r="A42" s="44" t="s">
        <v>110</v>
      </c>
      <c r="B42" s="44">
        <v>0.04</v>
      </c>
      <c r="F42" s="56"/>
      <c r="G42" s="33"/>
      <c r="H42" s="37"/>
    </row>
    <row r="43" spans="1:8" ht="16.5" thickBot="1" x14ac:dyDescent="0.2">
      <c r="A43" s="44" t="s">
        <v>111</v>
      </c>
      <c r="B43" s="44">
        <v>0.1</v>
      </c>
      <c r="F43" s="56"/>
      <c r="G43" s="33"/>
      <c r="H43" s="37"/>
    </row>
    <row r="44" spans="1:8" ht="16.5" thickBot="1" x14ac:dyDescent="0.2">
      <c r="A44" s="44" t="s">
        <v>112</v>
      </c>
      <c r="B44" s="44">
        <v>0.1</v>
      </c>
      <c r="F44" s="56"/>
      <c r="G44" s="33"/>
      <c r="H44" s="37"/>
    </row>
    <row r="45" spans="1:8" ht="16.5" thickBot="1" x14ac:dyDescent="0.2">
      <c r="A45" s="44" t="s">
        <v>113</v>
      </c>
      <c r="B45" s="44">
        <v>4.3590698424657529E-2</v>
      </c>
      <c r="F45" s="56"/>
      <c r="G45" s="33"/>
      <c r="H45" s="37"/>
    </row>
    <row r="46" spans="1:8" ht="16.5" thickBot="1" x14ac:dyDescent="0.2">
      <c r="A46" s="44" t="s">
        <v>114</v>
      </c>
      <c r="B46" s="44">
        <v>4.5074082465753409E-2</v>
      </c>
      <c r="F46" s="56"/>
      <c r="G46" s="33"/>
      <c r="H46" s="37"/>
    </row>
    <row r="47" spans="1:8" ht="32.25" thickBot="1" x14ac:dyDescent="0.2">
      <c r="A47" s="44" t="s">
        <v>115</v>
      </c>
      <c r="B47" s="44">
        <v>4.9845698630136999E-4</v>
      </c>
      <c r="F47" s="56"/>
      <c r="G47" s="33"/>
      <c r="H47" s="37"/>
    </row>
    <row r="48" spans="1:8" ht="16.5" thickBot="1" x14ac:dyDescent="0.2">
      <c r="A48" s="10" t="s">
        <v>68</v>
      </c>
      <c r="B48" s="44">
        <f>SUM(B40:B47)</f>
        <v>0.54916323787671228</v>
      </c>
      <c r="F48" s="56"/>
      <c r="G48" s="33"/>
      <c r="H48" s="37"/>
    </row>
    <row r="49" spans="1:8" ht="16.5" thickBot="1" x14ac:dyDescent="0.2">
      <c r="A49" s="10"/>
      <c r="B49" s="18"/>
      <c r="F49" s="56"/>
      <c r="G49" s="33"/>
      <c r="H49" s="37"/>
    </row>
    <row r="50" spans="1:8" ht="95.25" thickBot="1" x14ac:dyDescent="0.2">
      <c r="A50" s="10" t="s">
        <v>69</v>
      </c>
      <c r="B50" s="18"/>
      <c r="F50" s="56"/>
      <c r="G50" s="33"/>
      <c r="H50" s="37"/>
    </row>
    <row r="51" spans="1:8" ht="33" customHeight="1" thickBot="1" x14ac:dyDescent="0.2">
      <c r="A51" s="23" t="s">
        <v>114</v>
      </c>
      <c r="B51" s="26">
        <v>5.0304584611770677E-3</v>
      </c>
      <c r="F51" s="56"/>
      <c r="G51" s="33"/>
      <c r="H51" s="37"/>
    </row>
    <row r="52" spans="1:8" ht="16.5" thickBot="1" x14ac:dyDescent="0.2">
      <c r="A52" s="26" t="s">
        <v>116</v>
      </c>
      <c r="B52" s="26">
        <v>5.1257080109589079E-3</v>
      </c>
      <c r="F52" s="56"/>
      <c r="G52" s="33"/>
      <c r="H52" s="37"/>
    </row>
    <row r="53" spans="1:8" ht="16.5" thickBot="1" x14ac:dyDescent="0.2">
      <c r="A53" s="10" t="s">
        <v>70</v>
      </c>
      <c r="B53" s="26">
        <f>SUM(B51:B52)</f>
        <v>1.0156166472135976E-2</v>
      </c>
      <c r="F53" s="56"/>
      <c r="G53" s="33"/>
      <c r="H53" s="37"/>
    </row>
    <row r="54" spans="1:8" ht="16.5" thickBot="1" x14ac:dyDescent="0.2">
      <c r="A54" s="10"/>
      <c r="B54" s="18"/>
      <c r="F54" s="56"/>
      <c r="G54" s="33"/>
      <c r="H54" s="37"/>
    </row>
    <row r="55" spans="1:8" x14ac:dyDescent="0.15">
      <c r="A55" s="52" t="s">
        <v>71</v>
      </c>
      <c r="B55" s="50"/>
      <c r="F55" s="56"/>
      <c r="G55" s="33"/>
      <c r="H55" s="37"/>
    </row>
    <row r="56" spans="1:8" ht="16.5" thickBot="1" x14ac:dyDescent="0.2">
      <c r="A56" s="53"/>
      <c r="B56" s="51"/>
      <c r="F56" s="56"/>
      <c r="G56" s="33"/>
      <c r="H56" s="37"/>
    </row>
    <row r="57" spans="1:8" ht="76.5" customHeight="1" thickBot="1" x14ac:dyDescent="0.2">
      <c r="A57" s="10" t="s">
        <v>72</v>
      </c>
      <c r="B57" s="18"/>
      <c r="F57" s="56"/>
      <c r="G57" s="33"/>
      <c r="H57" s="37"/>
    </row>
    <row r="58" spans="1:8" ht="16.5" thickBot="1" x14ac:dyDescent="0.2">
      <c r="A58" s="12"/>
      <c r="B58" s="26"/>
      <c r="F58" s="56"/>
      <c r="G58" s="33"/>
      <c r="H58" s="33"/>
    </row>
    <row r="59" spans="1:8" ht="32.25" thickBot="1" x14ac:dyDescent="0.2">
      <c r="A59" s="10" t="s">
        <v>73</v>
      </c>
      <c r="B59" s="26">
        <f>SUM(B57:B58)</f>
        <v>0</v>
      </c>
      <c r="C59" s="43"/>
      <c r="F59" s="55"/>
      <c r="G59" s="25"/>
      <c r="H59" s="36"/>
    </row>
    <row r="60" spans="1:8" ht="16.5" thickBot="1" x14ac:dyDescent="0.2">
      <c r="A60" s="10"/>
      <c r="B60" s="18"/>
      <c r="F60" s="56"/>
      <c r="G60" s="33"/>
      <c r="H60" s="33"/>
    </row>
    <row r="61" spans="1:8" ht="57.75" customHeight="1" x14ac:dyDescent="0.15">
      <c r="A61" s="52" t="s">
        <v>74</v>
      </c>
      <c r="B61" s="50"/>
      <c r="F61" s="55"/>
      <c r="G61" s="25"/>
      <c r="H61" s="36"/>
    </row>
    <row r="62" spans="1:8" ht="16.5" thickBot="1" x14ac:dyDescent="0.2">
      <c r="A62" s="53"/>
      <c r="B62" s="51"/>
      <c r="F62" s="55"/>
      <c r="G62" s="25"/>
      <c r="H62" s="36"/>
    </row>
    <row r="63" spans="1:8" ht="16.5" thickBot="1" x14ac:dyDescent="0.2">
      <c r="A63" s="11"/>
      <c r="B63" s="26"/>
      <c r="F63" s="55"/>
      <c r="G63" s="25"/>
      <c r="H63" s="36"/>
    </row>
    <row r="64" spans="1:8" ht="16.5" thickBot="1" x14ac:dyDescent="0.2">
      <c r="A64" s="11"/>
      <c r="B64" s="26"/>
      <c r="F64" s="55"/>
      <c r="G64" s="25"/>
      <c r="H64" s="36"/>
    </row>
    <row r="65" spans="1:4" ht="32.25" thickBot="1" x14ac:dyDescent="0.3">
      <c r="A65" s="10" t="s">
        <v>75</v>
      </c>
      <c r="B65" s="27">
        <f>SUM(B63:B64)</f>
        <v>0</v>
      </c>
      <c r="C65" s="42"/>
    </row>
    <row r="66" spans="1:4" ht="16.5" thickBot="1" x14ac:dyDescent="0.3">
      <c r="A66" s="12"/>
      <c r="B66" s="18"/>
    </row>
    <row r="67" spans="1:4" ht="56.25" customHeight="1" thickBot="1" x14ac:dyDescent="0.3">
      <c r="A67" s="10" t="s">
        <v>76</v>
      </c>
      <c r="B67" s="18"/>
    </row>
    <row r="68" spans="1:4" ht="16.5" thickBot="1" x14ac:dyDescent="0.3">
      <c r="A68" s="12"/>
      <c r="B68" s="18"/>
    </row>
    <row r="69" spans="1:4" ht="40.5" customHeight="1" thickBot="1" x14ac:dyDescent="0.3">
      <c r="A69" s="12" t="s">
        <v>77</v>
      </c>
      <c r="B69" s="18">
        <v>0</v>
      </c>
    </row>
    <row r="70" spans="1:4" ht="16.5" thickBot="1" x14ac:dyDescent="0.3">
      <c r="A70" s="12" t="s">
        <v>40</v>
      </c>
      <c r="B70" s="18">
        <v>0</v>
      </c>
    </row>
    <row r="71" spans="1:4" ht="32.25" thickBot="1" x14ac:dyDescent="0.3">
      <c r="A71" s="10" t="s">
        <v>78</v>
      </c>
      <c r="B71" s="18">
        <v>0</v>
      </c>
    </row>
    <row r="72" spans="1:4" ht="16.5" thickBot="1" x14ac:dyDescent="0.3">
      <c r="A72" s="10"/>
      <c r="B72" s="18"/>
    </row>
    <row r="73" spans="1:4" ht="16.5" thickBot="1" x14ac:dyDescent="0.3">
      <c r="A73" s="10" t="s">
        <v>79</v>
      </c>
      <c r="B73" s="27">
        <f>+B71+B65+B59+B53+B48+B37+B17+B12</f>
        <v>0.5593194043488483</v>
      </c>
      <c r="C73" s="42"/>
      <c r="D73" s="42"/>
    </row>
    <row r="74" spans="1:4" ht="16.5" thickBot="1" x14ac:dyDescent="0.3">
      <c r="A74" s="10" t="s">
        <v>39</v>
      </c>
      <c r="B74" s="18"/>
    </row>
    <row r="75" spans="1:4" ht="16.5" thickBot="1" x14ac:dyDescent="0.3">
      <c r="A75" s="12"/>
      <c r="B75" s="46"/>
    </row>
    <row r="76" spans="1:4" ht="16.5" thickBot="1" x14ac:dyDescent="0.3">
      <c r="A76" s="12"/>
      <c r="B76" s="18"/>
    </row>
    <row r="77" spans="1:4" ht="16.5" thickBot="1" x14ac:dyDescent="0.3">
      <c r="A77" s="12"/>
      <c r="B77" s="18"/>
    </row>
    <row r="78" spans="1:4" ht="45" customHeight="1" thickBot="1" x14ac:dyDescent="0.3">
      <c r="A78" s="10" t="s">
        <v>101</v>
      </c>
      <c r="B78" s="46">
        <f>+B77+B76+B75</f>
        <v>0</v>
      </c>
    </row>
    <row r="79" spans="1:4" ht="32.25" thickBot="1" x14ac:dyDescent="0.3">
      <c r="A79" s="10" t="s">
        <v>80</v>
      </c>
      <c r="B79" s="27">
        <f>'נספח 1 - דיווח על הוצאות ישירות'!B32</f>
        <v>3218.35</v>
      </c>
    </row>
  </sheetData>
  <mergeCells count="9">
    <mergeCell ref="B22:B23"/>
    <mergeCell ref="B61:B62"/>
    <mergeCell ref="A61:A62"/>
    <mergeCell ref="B24:B26"/>
    <mergeCell ref="A24:A26"/>
    <mergeCell ref="B31:B32"/>
    <mergeCell ref="B33:B36"/>
    <mergeCell ref="B55:B56"/>
    <mergeCell ref="A55:A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1 - דיווח על הוצאות ישירות</vt:lpstr>
      <vt:lpstr>נספח 2 –עמלות והוצאות לא חיצוני</vt:lpstr>
      <vt:lpstr>נספח 3 - עמלות ניהול חיצוני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יגל קוק</cp:lastModifiedBy>
  <cp:lastPrinted>2024-04-04T14:00:13Z</cp:lastPrinted>
  <dcterms:created xsi:type="dcterms:W3CDTF">2024-01-28T18:32:14Z</dcterms:created>
  <dcterms:modified xsi:type="dcterms:W3CDTF">2024-06-24T08:55:56Z</dcterms:modified>
</cp:coreProperties>
</file>